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<sst xmlns="http://schemas.openxmlformats.org/spreadsheetml/2006/main" count="118" uniqueCount="109">
  <si>
    <t>Permesso di Costruire</t>
  </si>
  <si>
    <t>S.C.I.A.</t>
  </si>
  <si>
    <t>Tipologia di intervento</t>
  </si>
  <si>
    <t>Titolari</t>
  </si>
  <si>
    <t>N.B. COMPILARE SOLO I CAMPI IN GIALLO</t>
  </si>
  <si>
    <t>CONTEGGIO MAGGIORAZIONE COSTO DI COSTRUZIONE</t>
  </si>
  <si>
    <t xml:space="preserve"> calcolato ai sensi della L.R. 31/2002 e delle Delibere C.C. n. 88/1999 e smi e n. 53/1998 e smi</t>
  </si>
  <si>
    <t>Tab. 1 - INCREMENTO  PER SUPERFICIE UTILE ABITBILE</t>
  </si>
  <si>
    <t>Classi di superficie</t>
  </si>
  <si>
    <t>Alloggi</t>
  </si>
  <si>
    <t>S. Utile</t>
  </si>
  <si>
    <t>Rapp.risp</t>
  </si>
  <si>
    <t>% Increm.</t>
  </si>
  <si>
    <t>% Incr. per</t>
  </si>
  <si>
    <t>( mq )</t>
  </si>
  <si>
    <t>( n )</t>
  </si>
  <si>
    <t>al tot. Su</t>
  </si>
  <si>
    <t>(Art. 5)</t>
  </si>
  <si>
    <t>cl. di super.</t>
  </si>
  <si>
    <t>4=3:Su</t>
  </si>
  <si>
    <t>6=(4x5)</t>
  </si>
  <si>
    <r>
      <t>&lt;</t>
    </r>
    <r>
      <rPr>
        <sz val="9"/>
        <rFont val="Arial"/>
        <family val="2"/>
      </rPr>
      <t xml:space="preserve"> 95</t>
    </r>
  </si>
  <si>
    <t>&gt; 95 ----&gt; 110</t>
  </si>
  <si>
    <t>&gt; 110 ----&gt; 130</t>
  </si>
  <si>
    <t>&gt; 130 ----&gt; 160</t>
  </si>
  <si>
    <t>&gt; 160</t>
  </si>
  <si>
    <t>(i 1)</t>
  </si>
  <si>
    <t>Totale Su</t>
  </si>
  <si>
    <t>Somma</t>
  </si>
  <si>
    <t>Tab. 2 - SUP. PER SERVIZI ED ACCESSORI RELATIVI ALLA PARTE RESIDENZIALE</t>
  </si>
  <si>
    <t>Tab. 2 - INCREMENTO PER SERVIZI ED ACCESSORI RELATIVI ALLA PARTE RESIDENZIALE</t>
  </si>
  <si>
    <t>Destinazioni</t>
  </si>
  <si>
    <t>S.netta di Servizi e Accessori (mq)</t>
  </si>
  <si>
    <t>Intervalli di variab.  Del rapp. % Sa/Su x 100</t>
  </si>
  <si>
    <t xml:space="preserve">Ipotesi che ricorre (Sa/Su)x100 </t>
  </si>
  <si>
    <t>% incremento</t>
  </si>
  <si>
    <t>a</t>
  </si>
  <si>
    <t xml:space="preserve">Cantinole, soffitte, locali motore </t>
  </si>
  <si>
    <r>
      <t>&lt;</t>
    </r>
    <r>
      <rPr>
        <sz val="9"/>
        <rFont val="Arial"/>
        <family val="2"/>
      </rPr>
      <t xml:space="preserve"> 50</t>
    </r>
  </si>
  <si>
    <t>ascensore, cabine idriche, lava-</t>
  </si>
  <si>
    <t>&gt;50 &lt;=75</t>
  </si>
  <si>
    <t>toi comuni, centrali termiche ed</t>
  </si>
  <si>
    <t>&gt;75 &lt;=100</t>
  </si>
  <si>
    <t>altri locali a stretto servizio</t>
  </si>
  <si>
    <t>&gt; 100</t>
  </si>
  <si>
    <t>(i 2)</t>
  </si>
  <si>
    <t>delle residenze</t>
  </si>
  <si>
    <t>b</t>
  </si>
  <si>
    <t>Autorimesse singole</t>
  </si>
  <si>
    <t>Autorimesse collettive</t>
  </si>
  <si>
    <t>c</t>
  </si>
  <si>
    <t>Androni d'ingresso e port. liberi</t>
  </si>
  <si>
    <t>(Sa/Su)x100 =</t>
  </si>
  <si>
    <t>%</t>
  </si>
  <si>
    <t>d</t>
  </si>
  <si>
    <t>Logge e balconi</t>
  </si>
  <si>
    <t>Sa</t>
  </si>
  <si>
    <t>SUPERFICI RESIDENZIALI E RELATIVI SERVIZI ED ACCESSORI</t>
  </si>
  <si>
    <t>Tab. 4 - INCREMENTO PER PARTICOLARI CARATTERISTICHE</t>
  </si>
  <si>
    <t>SIGLA</t>
  </si>
  <si>
    <t>Denominaz</t>
  </si>
  <si>
    <t>Sup. (mq)</t>
  </si>
  <si>
    <t>Numero di caratteristiche</t>
  </si>
  <si>
    <t>Impotesi che ricorre</t>
  </si>
  <si>
    <t xml:space="preserve">Su  </t>
  </si>
  <si>
    <t>S.ut.abitab</t>
  </si>
  <si>
    <t xml:space="preserve">Sa  </t>
  </si>
  <si>
    <t>S.non res.</t>
  </si>
  <si>
    <t>60% Snr</t>
  </si>
  <si>
    <t>S.ragguagl</t>
  </si>
  <si>
    <t xml:space="preserve">Sc  </t>
  </si>
  <si>
    <t>S.compless</t>
  </si>
  <si>
    <t>(i 3)</t>
  </si>
  <si>
    <t>Caratter.n</t>
  </si>
  <si>
    <t>SUPERFICI PER ATTIVITA' TURISTICHE COMMERCIALI E DIREZIONALI E RELATIVI ACCESSORI</t>
  </si>
  <si>
    <t xml:space="preserve">Sn  </t>
  </si>
  <si>
    <t>Sup. netta</t>
  </si>
  <si>
    <t>TOTALE INCREMENTI</t>
  </si>
  <si>
    <t>non resid.</t>
  </si>
  <si>
    <t xml:space="preserve">Sa </t>
  </si>
  <si>
    <t>Superficie</t>
  </si>
  <si>
    <t>accessori</t>
  </si>
  <si>
    <t>60% Sa</t>
  </si>
  <si>
    <t>ragguagl.</t>
  </si>
  <si>
    <t>St.</t>
  </si>
  <si>
    <t>Sup. totale</t>
  </si>
  <si>
    <t>Classe</t>
  </si>
  <si>
    <t>edificio</t>
  </si>
  <si>
    <t>maggioraz.</t>
  </si>
  <si>
    <t>SUPERFICIE RESIDENZIALE DI RIF.  mq.</t>
  </si>
  <si>
    <t>SUPERFICIE PER ATTIVITA' DI RIF.  mq.</t>
  </si>
  <si>
    <t>M</t>
  </si>
  <si>
    <t>SUPERFICIE COMPLESSIVA DI RIF.  mq.</t>
  </si>
  <si>
    <t>VI^</t>
  </si>
  <si>
    <t>%Maggioraz.</t>
  </si>
  <si>
    <t>I^</t>
  </si>
  <si>
    <t>II^</t>
  </si>
  <si>
    <t>III^</t>
  </si>
  <si>
    <t>IV^</t>
  </si>
  <si>
    <t>V^</t>
  </si>
  <si>
    <t>VII^</t>
  </si>
  <si>
    <t>VIII^</t>
  </si>
  <si>
    <t>IX^</t>
  </si>
  <si>
    <t>X^</t>
  </si>
  <si>
    <t>XI^</t>
  </si>
  <si>
    <t>il tecnico</t>
  </si>
  <si>
    <t>Stampati 2011</t>
  </si>
  <si>
    <t>Pag. 2/2</t>
  </si>
  <si>
    <t>UNIONE DEI COMUNI VALLI E DELIZIE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</si>
</sst>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12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6" fillId="0" borderId="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2" borderId="3" xfId="0" applyFont="1" applyFill="1" applyBorder="1" applyAlignment="1" applyProtection="1">
      <alignment horizontal="center"/>
      <protection/>
    </xf>
    <xf numFmtId="0" fontId="7" fillId="2" borderId="4" xfId="0" applyFont="1" applyFill="1" applyBorder="1" applyAlignment="1" applyProtection="1">
      <alignment horizontal="center"/>
      <protection/>
    </xf>
    <xf numFmtId="0" fontId="7" fillId="3" borderId="3" xfId="0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2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2" fontId="7" fillId="4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2" fontId="7" fillId="4" borderId="3" xfId="0" applyNumberFormat="1" applyFont="1" applyFill="1" applyBorder="1" applyAlignment="1" applyProtection="1">
      <alignment horizontal="right"/>
      <protection/>
    </xf>
    <xf numFmtId="0" fontId="7" fillId="2" borderId="5" xfId="0" applyFont="1" applyFill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/>
      <protection/>
    </xf>
    <xf numFmtId="2" fontId="7" fillId="3" borderId="2" xfId="0" applyNumberFormat="1" applyFont="1" applyFill="1" applyBorder="1" applyAlignment="1" applyProtection="1">
      <alignment/>
      <protection locked="0"/>
    </xf>
    <xf numFmtId="2" fontId="7" fillId="4" borderId="3" xfId="0" applyNumberFormat="1" applyFont="1" applyFill="1" applyBorder="1" applyAlignment="1" applyProtection="1">
      <alignment/>
      <protection/>
    </xf>
    <xf numFmtId="2" fontId="7" fillId="3" borderId="7" xfId="0" applyNumberFormat="1" applyFont="1" applyFill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/>
      <protection/>
    </xf>
    <xf numFmtId="2" fontId="7" fillId="3" borderId="3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2" fontId="7" fillId="4" borderId="3" xfId="0" applyNumberFormat="1" applyFont="1" applyFill="1" applyBorder="1" applyAlignment="1" applyProtection="1">
      <alignment horizontal="center"/>
      <protection/>
    </xf>
    <xf numFmtId="2" fontId="7" fillId="4" borderId="2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7" fillId="0" borderId="7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2" borderId="9" xfId="0" applyFont="1" applyFill="1" applyBorder="1" applyAlignment="1" applyProtection="1">
      <alignment horizontal="center"/>
      <protection/>
    </xf>
    <xf numFmtId="2" fontId="7" fillId="4" borderId="12" xfId="0" applyNumberFormat="1" applyFont="1" applyFill="1" applyBorder="1" applyAlignment="1" applyProtection="1">
      <alignment horizontal="righ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3" borderId="3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center"/>
      <protection/>
    </xf>
    <xf numFmtId="2" fontId="7" fillId="4" borderId="4" xfId="0" applyNumberFormat="1" applyFont="1" applyFill="1" applyBorder="1" applyAlignment="1" applyProtection="1">
      <alignment horizontal="right"/>
      <protection/>
    </xf>
    <xf numFmtId="0" fontId="7" fillId="0" borderId="8" xfId="0" applyFont="1" applyBorder="1" applyAlignment="1" applyProtection="1">
      <alignment horizontal="center"/>
      <protection/>
    </xf>
    <xf numFmtId="2" fontId="6" fillId="4" borderId="13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" fontId="7" fillId="3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"/>
      <protection/>
    </xf>
    <xf numFmtId="2" fontId="6" fillId="4" borderId="3" xfId="0" applyNumberFormat="1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2" fontId="7" fillId="3" borderId="13" xfId="0" applyNumberFormat="1" applyFont="1" applyFill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right"/>
      <protection/>
    </xf>
    <xf numFmtId="2" fontId="7" fillId="4" borderId="13" xfId="0" applyNumberFormat="1" applyFont="1" applyFill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/>
      <protection/>
    </xf>
    <xf numFmtId="2" fontId="6" fillId="2" borderId="4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>
      <alignment/>
    </xf>
    <xf numFmtId="0" fontId="2" fillId="4" borderId="16" xfId="0" applyFont="1" applyFill="1" applyBorder="1" applyAlignment="1" applyProtection="1">
      <alignment vertical="center"/>
      <protection/>
    </xf>
    <xf numFmtId="0" fontId="7" fillId="4" borderId="17" xfId="0" applyFont="1" applyFill="1" applyBorder="1" applyAlignment="1" applyProtection="1">
      <alignment/>
      <protection/>
    </xf>
    <xf numFmtId="2" fontId="2" fillId="4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Alignment="1" applyProtection="1">
      <alignment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4" borderId="13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4" borderId="3" xfId="0" applyNumberFormat="1" applyFill="1" applyBorder="1" applyAlignment="1">
      <alignment/>
    </xf>
    <xf numFmtId="1" fontId="2" fillId="4" borderId="3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6" fillId="0" borderId="12" xfId="0" applyFont="1" applyBorder="1" applyAlignment="1" applyProtection="1">
      <alignment horizontal="center"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3" borderId="20" xfId="0" applyFill="1" applyBorder="1" applyAlignment="1" applyProtection="1">
      <alignment wrapText="1"/>
      <protection locked="0"/>
    </xf>
    <xf numFmtId="0" fontId="0" fillId="3" borderId="2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/>
    </xf>
    <xf numFmtId="0" fontId="4" fillId="2" borderId="21" xfId="0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2" borderId="3" xfId="0" applyFont="1" applyFill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wrapText="1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left" wrapText="1"/>
      <protection/>
    </xf>
    <xf numFmtId="0" fontId="5" fillId="0" borderId="3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32</xdr:row>
      <xdr:rowOff>47625</xdr:rowOff>
    </xdr:from>
    <xdr:to>
      <xdr:col>6</xdr:col>
      <xdr:colOff>638175</xdr:colOff>
      <xdr:row>34</xdr:row>
      <xdr:rowOff>114300</xdr:rowOff>
    </xdr:to>
    <xdr:sp>
      <xdr:nvSpPr>
        <xdr:cNvPr id="1" name="AutoShape 2"/>
        <xdr:cNvSpPr>
          <a:spLocks/>
        </xdr:cNvSpPr>
      </xdr:nvSpPr>
      <xdr:spPr>
        <a:xfrm rot="5400000">
          <a:off x="4410075" y="6410325"/>
          <a:ext cx="361950" cy="390525"/>
        </a:xfrm>
        <a:prstGeom prst="rightArrow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>
      <selection activeCell="D6" sqref="C6:D6"/>
    </sheetView>
  </sheetViews>
  <sheetFormatPr defaultColWidth="9.140625" defaultRowHeight="12.75"/>
  <cols>
    <col min="1" max="1" width="1.8515625" style="0" customWidth="1"/>
    <col min="2" max="2" width="8.7109375" style="0" customWidth="1"/>
    <col min="3" max="3" width="11.28125" style="0" customWidth="1"/>
    <col min="4" max="4" width="16.421875" style="0" customWidth="1"/>
    <col min="5" max="5" width="11.57421875" style="0" customWidth="1"/>
    <col min="6" max="6" width="12.140625" style="0" customWidth="1"/>
    <col min="7" max="7" width="11.7109375" style="0" customWidth="1"/>
    <col min="8" max="8" width="10.8515625" style="0" customWidth="1"/>
    <col min="9" max="9" width="10.140625" style="0" customWidth="1"/>
    <col min="10" max="16384" width="11.57421875" style="0" customWidth="1"/>
  </cols>
  <sheetData>
    <row r="1" spans="1:9" ht="15.75">
      <c r="A1" s="1"/>
      <c r="B1" s="1"/>
      <c r="C1" s="98"/>
      <c r="D1" s="98"/>
      <c r="E1" s="98"/>
      <c r="F1" s="1"/>
      <c r="G1" s="1"/>
      <c r="H1" s="1"/>
      <c r="I1" s="1"/>
    </row>
    <row r="2" spans="1:9" ht="15.75">
      <c r="A2" s="1"/>
      <c r="B2" s="120" t="s">
        <v>108</v>
      </c>
      <c r="C2" s="121"/>
      <c r="D2" s="121"/>
      <c r="E2" s="121"/>
      <c r="F2" s="120"/>
      <c r="G2" s="1"/>
      <c r="H2" s="1"/>
      <c r="I2" s="1"/>
    </row>
    <row r="3" spans="1:9" ht="12.75">
      <c r="A3" s="1"/>
      <c r="B3" s="1"/>
      <c r="C3" s="99"/>
      <c r="D3" s="99"/>
      <c r="E3" s="99"/>
      <c r="F3" s="99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8" ht="12.75" customHeight="1">
      <c r="A5" s="1"/>
      <c r="B5" s="1"/>
      <c r="C5" s="1"/>
      <c r="D5" s="1"/>
      <c r="E5" s="100" t="s">
        <v>0</v>
      </c>
      <c r="F5" s="100"/>
      <c r="G5" s="1"/>
      <c r="H5" s="2" t="s">
        <v>1</v>
      </c>
    </row>
    <row r="6" spans="1:9" ht="27.75" customHeight="1">
      <c r="A6" s="1"/>
      <c r="B6" s="2"/>
      <c r="C6" s="1"/>
      <c r="D6" s="1"/>
      <c r="E6" s="101" t="s">
        <v>2</v>
      </c>
      <c r="F6" s="101"/>
      <c r="G6" s="102"/>
      <c r="H6" s="102"/>
      <c r="I6" s="102"/>
    </row>
    <row r="7" spans="1:9" ht="27.75" customHeight="1">
      <c r="A7" s="1"/>
      <c r="B7" s="2"/>
      <c r="C7" s="1"/>
      <c r="D7" s="1"/>
      <c r="E7" s="101" t="s">
        <v>3</v>
      </c>
      <c r="F7" s="101"/>
      <c r="G7" s="102"/>
      <c r="H7" s="103"/>
      <c r="I7" s="103"/>
    </row>
    <row r="8" spans="1:9" ht="12.75" customHeight="1">
      <c r="A8" s="1"/>
      <c r="B8" s="2"/>
      <c r="C8" s="1"/>
      <c r="D8" s="1"/>
      <c r="E8" s="1"/>
      <c r="F8" s="3"/>
      <c r="G8" s="1"/>
      <c r="H8" s="4"/>
      <c r="I8" s="5"/>
    </row>
    <row r="9" spans="1:9" ht="12.75">
      <c r="A9" s="1"/>
      <c r="B9" s="104" t="s">
        <v>4</v>
      </c>
      <c r="C9" s="104"/>
      <c r="D9" s="104"/>
      <c r="E9" s="104"/>
      <c r="F9" s="3"/>
      <c r="G9" s="1"/>
      <c r="H9" s="1"/>
      <c r="I9" s="2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1"/>
      <c r="B11" s="105" t="s">
        <v>5</v>
      </c>
      <c r="C11" s="105"/>
      <c r="D11" s="105"/>
      <c r="E11" s="105"/>
      <c r="F11" s="105"/>
      <c r="G11" s="105"/>
      <c r="H11" s="105"/>
      <c r="I11" s="105"/>
    </row>
    <row r="12" spans="1:9" ht="12" customHeight="1">
      <c r="A12" s="1"/>
      <c r="B12" s="106" t="s">
        <v>6</v>
      </c>
      <c r="C12" s="106"/>
      <c r="D12" s="106"/>
      <c r="E12" s="106"/>
      <c r="F12" s="106"/>
      <c r="G12" s="106"/>
      <c r="H12" s="106"/>
      <c r="I12" s="106"/>
    </row>
    <row r="13" spans="1:9" ht="12.75">
      <c r="A13" s="1"/>
      <c r="B13" s="6"/>
      <c r="C13" s="1"/>
      <c r="D13" s="1"/>
      <c r="E13" s="1"/>
      <c r="F13" s="1"/>
      <c r="G13" s="1"/>
      <c r="H13" s="1"/>
      <c r="I13" s="1"/>
    </row>
    <row r="14" spans="1:9" ht="14.25" customHeight="1">
      <c r="A14" s="1"/>
      <c r="B14" s="107" t="s">
        <v>7</v>
      </c>
      <c r="C14" s="107"/>
      <c r="D14" s="107"/>
      <c r="E14" s="107"/>
      <c r="F14" s="107"/>
      <c r="G14" s="107"/>
      <c r="H14" s="107"/>
      <c r="I14" s="107"/>
    </row>
    <row r="15" spans="1:9" ht="12.75">
      <c r="A15" s="1"/>
      <c r="B15" s="108" t="s">
        <v>8</v>
      </c>
      <c r="C15" s="108"/>
      <c r="D15" s="7" t="s">
        <v>9</v>
      </c>
      <c r="E15" s="7" t="s">
        <v>10</v>
      </c>
      <c r="F15" s="7" t="s">
        <v>11</v>
      </c>
      <c r="G15" s="7" t="s">
        <v>12</v>
      </c>
      <c r="H15" s="7" t="s">
        <v>13</v>
      </c>
      <c r="I15" s="8"/>
    </row>
    <row r="16" spans="1:9" ht="12.75">
      <c r="A16" s="1"/>
      <c r="B16" s="109" t="s">
        <v>14</v>
      </c>
      <c r="C16" s="109"/>
      <c r="D16" s="10" t="s">
        <v>15</v>
      </c>
      <c r="E16" s="10" t="s">
        <v>14</v>
      </c>
      <c r="F16" s="10" t="s">
        <v>16</v>
      </c>
      <c r="G16" s="10" t="s">
        <v>17</v>
      </c>
      <c r="H16" s="10" t="s">
        <v>18</v>
      </c>
      <c r="I16" s="8"/>
    </row>
    <row r="17" spans="1:9" ht="12.75">
      <c r="A17" s="1"/>
      <c r="B17" s="110">
        <v>1</v>
      </c>
      <c r="C17" s="110"/>
      <c r="D17" s="11">
        <v>2</v>
      </c>
      <c r="E17" s="11">
        <v>3</v>
      </c>
      <c r="F17" s="11" t="s">
        <v>19</v>
      </c>
      <c r="G17" s="11">
        <v>5</v>
      </c>
      <c r="H17" s="12" t="s">
        <v>20</v>
      </c>
      <c r="I17" s="8"/>
    </row>
    <row r="18" spans="1:9" ht="15" customHeight="1">
      <c r="A18" s="1"/>
      <c r="B18" s="111" t="s">
        <v>21</v>
      </c>
      <c r="C18" s="111"/>
      <c r="D18" s="13"/>
      <c r="E18" s="14"/>
      <c r="F18" s="15" t="e">
        <f>E18/E23</f>
        <v>#DIV/0!</v>
      </c>
      <c r="G18" s="16">
        <v>0</v>
      </c>
      <c r="H18" s="17" t="e">
        <f>F18*G18</f>
        <v>#DIV/0!</v>
      </c>
      <c r="I18" s="8"/>
    </row>
    <row r="19" spans="1:9" ht="15" customHeight="1">
      <c r="A19" s="1"/>
      <c r="B19" s="112" t="s">
        <v>22</v>
      </c>
      <c r="C19" s="112"/>
      <c r="D19" s="13"/>
      <c r="E19" s="14"/>
      <c r="F19" s="15" t="e">
        <f>E19/E23</f>
        <v>#DIV/0!</v>
      </c>
      <c r="G19" s="16">
        <v>5</v>
      </c>
      <c r="H19" s="17" t="e">
        <f>F19*G19</f>
        <v>#DIV/0!</v>
      </c>
      <c r="I19" s="8"/>
    </row>
    <row r="20" spans="1:9" ht="15" customHeight="1">
      <c r="A20" s="1"/>
      <c r="B20" s="112" t="s">
        <v>23</v>
      </c>
      <c r="C20" s="112"/>
      <c r="D20" s="13"/>
      <c r="E20" s="14"/>
      <c r="F20" s="15" t="e">
        <f>E20/E23</f>
        <v>#DIV/0!</v>
      </c>
      <c r="G20" s="16">
        <v>15</v>
      </c>
      <c r="H20" s="17" t="e">
        <f>F20*G20</f>
        <v>#DIV/0!</v>
      </c>
      <c r="I20" s="8"/>
    </row>
    <row r="21" spans="1:9" ht="15" customHeight="1">
      <c r="A21" s="1"/>
      <c r="B21" s="112" t="s">
        <v>24</v>
      </c>
      <c r="C21" s="112"/>
      <c r="D21" s="13"/>
      <c r="E21" s="14"/>
      <c r="F21" s="15" t="e">
        <f>E21/E23</f>
        <v>#DIV/0!</v>
      </c>
      <c r="G21" s="16">
        <v>30</v>
      </c>
      <c r="H21" s="17" t="e">
        <f>F21*G21</f>
        <v>#DIV/0!</v>
      </c>
      <c r="I21" s="8"/>
    </row>
    <row r="22" spans="1:9" ht="15" customHeight="1">
      <c r="A22" s="1"/>
      <c r="B22" s="112" t="s">
        <v>25</v>
      </c>
      <c r="C22" s="112"/>
      <c r="D22" s="13"/>
      <c r="E22" s="14"/>
      <c r="F22" s="15" t="e">
        <f>E22/E23</f>
        <v>#DIV/0!</v>
      </c>
      <c r="G22" s="16">
        <v>50</v>
      </c>
      <c r="H22" s="17" t="e">
        <f>F22*G22</f>
        <v>#DIV/0!</v>
      </c>
      <c r="I22" s="18" t="s">
        <v>26</v>
      </c>
    </row>
    <row r="23" spans="1:9" ht="12.75">
      <c r="A23" s="1"/>
      <c r="B23" s="8"/>
      <c r="C23" s="8"/>
      <c r="D23" s="19" t="s">
        <v>27</v>
      </c>
      <c r="E23" s="20">
        <f>E18+E19+E20+E21+E22</f>
        <v>0</v>
      </c>
      <c r="F23" s="8"/>
      <c r="G23" s="21" t="s">
        <v>28</v>
      </c>
      <c r="H23" s="8"/>
      <c r="I23" s="22" t="e">
        <f>H18+H19+H20+H21+H22</f>
        <v>#DIV/0!</v>
      </c>
    </row>
    <row r="24" spans="1:9" ht="16.5" customHeight="1">
      <c r="A24" s="1"/>
      <c r="B24" s="8"/>
      <c r="C24" s="8"/>
      <c r="D24" s="8"/>
      <c r="E24" s="8"/>
      <c r="F24" s="8"/>
      <c r="G24" s="8"/>
      <c r="H24" s="8"/>
      <c r="I24" s="8"/>
    </row>
    <row r="25" spans="1:9" ht="24.75" customHeight="1">
      <c r="A25" s="1"/>
      <c r="B25" s="113" t="s">
        <v>29</v>
      </c>
      <c r="C25" s="113"/>
      <c r="D25" s="113"/>
      <c r="E25" s="113"/>
      <c r="F25" s="113" t="s">
        <v>30</v>
      </c>
      <c r="G25" s="113"/>
      <c r="H25" s="113"/>
      <c r="I25" s="113"/>
    </row>
    <row r="26" spans="1:9" ht="12.75" customHeight="1">
      <c r="A26" s="1"/>
      <c r="B26" s="114" t="s">
        <v>31</v>
      </c>
      <c r="C26" s="114"/>
      <c r="D26" s="114"/>
      <c r="E26" s="115" t="s">
        <v>32</v>
      </c>
      <c r="F26" s="116" t="s">
        <v>33</v>
      </c>
      <c r="G26" s="117" t="s">
        <v>34</v>
      </c>
      <c r="H26" s="116" t="s">
        <v>35</v>
      </c>
      <c r="I26" s="8"/>
    </row>
    <row r="27" spans="1:9" ht="39" customHeight="1">
      <c r="A27" s="1"/>
      <c r="B27" s="114"/>
      <c r="C27" s="114"/>
      <c r="D27" s="114"/>
      <c r="E27" s="115"/>
      <c r="F27" s="116"/>
      <c r="G27" s="117"/>
      <c r="H27" s="116"/>
      <c r="I27" s="8"/>
    </row>
    <row r="28" spans="1:9" ht="12.75">
      <c r="A28" s="1"/>
      <c r="B28" s="110">
        <v>7</v>
      </c>
      <c r="C28" s="110"/>
      <c r="D28" s="110"/>
      <c r="E28" s="11">
        <v>8</v>
      </c>
      <c r="F28" s="23">
        <v>9</v>
      </c>
      <c r="G28" s="11">
        <v>10</v>
      </c>
      <c r="H28" s="12">
        <v>11</v>
      </c>
      <c r="I28" s="8"/>
    </row>
    <row r="29" spans="1:9" ht="12.75">
      <c r="A29" s="1"/>
      <c r="B29" s="114" t="s">
        <v>36</v>
      </c>
      <c r="C29" s="24" t="s">
        <v>37</v>
      </c>
      <c r="D29" s="24"/>
      <c r="E29" s="25"/>
      <c r="F29" s="26" t="s">
        <v>38</v>
      </c>
      <c r="G29" s="27" t="e">
        <f>IF(G36&lt;=50,"X"," ")</f>
        <v>#DIV/0!</v>
      </c>
      <c r="H29" s="28">
        <v>0</v>
      </c>
      <c r="I29" s="8"/>
    </row>
    <row r="30" spans="1:9" ht="12.75">
      <c r="A30" s="1"/>
      <c r="B30" s="114"/>
      <c r="C30" s="8" t="s">
        <v>39</v>
      </c>
      <c r="D30" s="8"/>
      <c r="E30" s="29"/>
      <c r="F30" s="30" t="s">
        <v>40</v>
      </c>
      <c r="G30" s="27" t="e">
        <f>IF(G36&gt;50,IF(G36&lt;=75,"X"," ")," ")</f>
        <v>#DIV/0!</v>
      </c>
      <c r="H30" s="28">
        <v>10</v>
      </c>
      <c r="I30" s="8"/>
    </row>
    <row r="31" spans="1:9" ht="12.75">
      <c r="A31" s="1"/>
      <c r="B31" s="114"/>
      <c r="C31" s="8" t="s">
        <v>41</v>
      </c>
      <c r="D31" s="8"/>
      <c r="E31" s="29"/>
      <c r="F31" s="30" t="s">
        <v>42</v>
      </c>
      <c r="G31" s="27" t="e">
        <f>IF(G36&gt;75,IF(G36&lt;=100,"X"," ")," ")</f>
        <v>#DIV/0!</v>
      </c>
      <c r="H31" s="28">
        <v>20</v>
      </c>
      <c r="I31" s="8"/>
    </row>
    <row r="32" spans="1:9" ht="12.75">
      <c r="A32" s="1"/>
      <c r="B32" s="114"/>
      <c r="C32" s="8" t="s">
        <v>43</v>
      </c>
      <c r="D32" s="8"/>
      <c r="E32" s="29"/>
      <c r="F32" s="30" t="s">
        <v>44</v>
      </c>
      <c r="G32" s="27" t="e">
        <f>IF(G36&gt;100,"X"," ")</f>
        <v>#DIV/0!</v>
      </c>
      <c r="H32" s="28">
        <v>30</v>
      </c>
      <c r="I32" s="18" t="s">
        <v>45</v>
      </c>
    </row>
    <row r="33" spans="1:9" ht="12.75">
      <c r="A33" s="1"/>
      <c r="B33" s="114"/>
      <c r="C33" s="31" t="s">
        <v>46</v>
      </c>
      <c r="D33" s="31"/>
      <c r="E33" s="32"/>
      <c r="F33" s="18"/>
      <c r="G33" s="8"/>
      <c r="H33" s="8"/>
      <c r="I33" s="33" t="e">
        <f>IF((G29="X"),0,IF((G30="X"),10,IF((G31="X"),20,IF((G32="X"),30," "))))</f>
        <v>#DIV/0!</v>
      </c>
    </row>
    <row r="34" spans="1:9" ht="12.75">
      <c r="A34" s="1"/>
      <c r="B34" s="114" t="s">
        <v>47</v>
      </c>
      <c r="C34" s="24" t="s">
        <v>48</v>
      </c>
      <c r="D34" s="24"/>
      <c r="E34" s="34"/>
      <c r="F34" s="18"/>
      <c r="G34" s="8"/>
      <c r="H34" s="8"/>
      <c r="I34" s="8"/>
    </row>
    <row r="35" spans="1:9" ht="12.75">
      <c r="A35" s="1"/>
      <c r="B35" s="114"/>
      <c r="C35" s="31" t="s">
        <v>49</v>
      </c>
      <c r="D35" s="31"/>
      <c r="E35" s="32"/>
      <c r="F35" s="18"/>
      <c r="G35" s="8"/>
      <c r="H35" s="8"/>
      <c r="I35" s="8"/>
    </row>
    <row r="36" spans="1:9" ht="12.75">
      <c r="A36" s="1"/>
      <c r="B36" s="35" t="s">
        <v>50</v>
      </c>
      <c r="C36" s="36" t="s">
        <v>51</v>
      </c>
      <c r="D36" s="36"/>
      <c r="E36" s="37"/>
      <c r="F36" s="38" t="s">
        <v>52</v>
      </c>
      <c r="G36" s="39" t="e">
        <f>(E38/E23)*100</f>
        <v>#DIV/0!</v>
      </c>
      <c r="H36" s="1" t="s">
        <v>53</v>
      </c>
      <c r="I36" s="8"/>
    </row>
    <row r="37" spans="1:9" ht="12.75">
      <c r="A37" s="1"/>
      <c r="B37" s="35" t="s">
        <v>54</v>
      </c>
      <c r="C37" s="36" t="s">
        <v>55</v>
      </c>
      <c r="D37" s="36"/>
      <c r="E37" s="37"/>
      <c r="F37" s="18"/>
      <c r="G37" s="8"/>
      <c r="H37" s="8"/>
      <c r="I37" s="8"/>
    </row>
    <row r="38" spans="1:9" ht="12.75">
      <c r="A38" s="1"/>
      <c r="B38" s="8"/>
      <c r="C38" s="8"/>
      <c r="D38" s="19" t="s">
        <v>56</v>
      </c>
      <c r="E38" s="40">
        <f>E33+E34+E35+E36+E37</f>
        <v>0</v>
      </c>
      <c r="F38" s="1"/>
      <c r="G38" s="1"/>
      <c r="H38" s="8"/>
      <c r="I38" s="8"/>
    </row>
    <row r="39" spans="1:9" ht="12.75">
      <c r="A39" s="1"/>
      <c r="B39" s="8"/>
      <c r="C39" s="8"/>
      <c r="D39" s="8"/>
      <c r="E39" s="8"/>
      <c r="F39" s="1"/>
      <c r="G39" s="1"/>
      <c r="H39" s="1"/>
      <c r="I39" s="1"/>
    </row>
    <row r="40" spans="1:9" ht="12.75" customHeight="1">
      <c r="A40" s="1"/>
      <c r="B40" s="113" t="s">
        <v>57</v>
      </c>
      <c r="C40" s="113"/>
      <c r="D40" s="113"/>
      <c r="E40" s="113"/>
      <c r="F40" s="118" t="s">
        <v>58</v>
      </c>
      <c r="G40" s="118"/>
      <c r="H40" s="118"/>
      <c r="I40" s="8"/>
    </row>
    <row r="41" spans="1:9" ht="12.75">
      <c r="A41" s="1"/>
      <c r="B41" s="113"/>
      <c r="C41" s="113"/>
      <c r="D41" s="113"/>
      <c r="E41" s="113"/>
      <c r="F41" s="118"/>
      <c r="G41" s="118"/>
      <c r="H41" s="118"/>
      <c r="I41" s="8"/>
    </row>
    <row r="42" spans="1:9" ht="24.75" customHeight="1">
      <c r="A42" s="1"/>
      <c r="B42" s="30"/>
      <c r="C42" s="41" t="s">
        <v>59</v>
      </c>
      <c r="D42" s="16" t="s">
        <v>60</v>
      </c>
      <c r="E42" s="42" t="s">
        <v>61</v>
      </c>
      <c r="F42" s="43" t="s">
        <v>62</v>
      </c>
      <c r="G42" s="44" t="s">
        <v>63</v>
      </c>
      <c r="H42" s="45" t="s">
        <v>35</v>
      </c>
      <c r="I42" s="8"/>
    </row>
    <row r="43" spans="1:9" ht="12.75">
      <c r="A43" s="1"/>
      <c r="B43" s="23"/>
      <c r="C43" s="46">
        <v>17</v>
      </c>
      <c r="D43" s="11">
        <v>18</v>
      </c>
      <c r="E43" s="12">
        <v>19</v>
      </c>
      <c r="F43" s="23">
        <v>12</v>
      </c>
      <c r="G43" s="11">
        <v>13</v>
      </c>
      <c r="H43" s="12">
        <v>14</v>
      </c>
      <c r="I43" s="8"/>
    </row>
    <row r="44" spans="1:9" ht="12.75">
      <c r="A44" s="1"/>
      <c r="B44" s="10">
        <v>1</v>
      </c>
      <c r="C44" s="18" t="s">
        <v>64</v>
      </c>
      <c r="D44" s="10" t="s">
        <v>65</v>
      </c>
      <c r="E44" s="47">
        <f>IF(E23=" "," ",E23)</f>
        <v>0</v>
      </c>
      <c r="F44" s="48"/>
      <c r="G44" s="49"/>
      <c r="H44" s="50"/>
      <c r="I44" s="8"/>
    </row>
    <row r="45" spans="1:9" ht="12.75">
      <c r="A45" s="1"/>
      <c r="B45" s="16">
        <v>2</v>
      </c>
      <c r="C45" s="41" t="s">
        <v>66</v>
      </c>
      <c r="D45" s="16" t="s">
        <v>67</v>
      </c>
      <c r="E45" s="51">
        <f>E38</f>
        <v>0</v>
      </c>
      <c r="F45" s="30">
        <v>0</v>
      </c>
      <c r="G45" s="49"/>
      <c r="H45" s="28">
        <v>0</v>
      </c>
      <c r="I45" s="8"/>
    </row>
    <row r="46" spans="1:9" ht="12.75">
      <c r="A46" s="1"/>
      <c r="B46" s="16">
        <v>3</v>
      </c>
      <c r="C46" s="41" t="s">
        <v>68</v>
      </c>
      <c r="D46" s="16" t="s">
        <v>69</v>
      </c>
      <c r="E46" s="51">
        <f>E45*0.6</f>
        <v>0</v>
      </c>
      <c r="F46" s="30">
        <v>1</v>
      </c>
      <c r="G46" s="49" t="str">
        <f>IF($F$37=F46,"X"," ")</f>
        <v> </v>
      </c>
      <c r="H46" s="28">
        <v>10</v>
      </c>
      <c r="I46" s="8"/>
    </row>
    <row r="47" spans="1:9" ht="12.75">
      <c r="A47" s="1"/>
      <c r="B47" s="9">
        <v>4</v>
      </c>
      <c r="C47" s="52" t="s">
        <v>70</v>
      </c>
      <c r="D47" s="9" t="s">
        <v>71</v>
      </c>
      <c r="E47" s="53">
        <f>E44+(E45*0.6)</f>
        <v>0</v>
      </c>
      <c r="F47" s="30">
        <v>2</v>
      </c>
      <c r="G47" s="49" t="str">
        <f>IF($F$37=F47,"X"," ")</f>
        <v> </v>
      </c>
      <c r="H47" s="28">
        <v>20</v>
      </c>
      <c r="I47" s="8"/>
    </row>
    <row r="48" spans="1:9" ht="12.75">
      <c r="A48" s="1"/>
      <c r="B48" s="8"/>
      <c r="C48" s="8"/>
      <c r="D48" s="8"/>
      <c r="E48" s="8"/>
      <c r="F48" s="30">
        <v>3</v>
      </c>
      <c r="G48" s="49" t="str">
        <f>IF($F$37=F48,"X"," ")</f>
        <v> </v>
      </c>
      <c r="H48" s="28">
        <v>30</v>
      </c>
      <c r="I48" s="8"/>
    </row>
    <row r="49" spans="1:9" ht="12.75">
      <c r="A49" s="1"/>
      <c r="B49" s="54"/>
      <c r="C49" s="55"/>
      <c r="D49" s="55"/>
      <c r="E49" s="55"/>
      <c r="F49" s="30">
        <v>4</v>
      </c>
      <c r="G49" s="49" t="str">
        <f>IF($F$37=F49,"X"," ")</f>
        <v> </v>
      </c>
      <c r="H49" s="28">
        <v>40</v>
      </c>
      <c r="I49" s="8"/>
    </row>
    <row r="50" spans="1:9" ht="12.75">
      <c r="A50" s="1"/>
      <c r="B50" s="54"/>
      <c r="C50" s="55"/>
      <c r="D50" s="55"/>
      <c r="E50" s="55"/>
      <c r="F50" s="30">
        <v>5</v>
      </c>
      <c r="G50" s="49" t="str">
        <f>IF($F$37=F50,"X"," ")</f>
        <v> </v>
      </c>
      <c r="H50" s="28">
        <v>50</v>
      </c>
      <c r="I50" s="18" t="s">
        <v>72</v>
      </c>
    </row>
    <row r="51" spans="1:9" ht="12.75">
      <c r="A51" s="1"/>
      <c r="B51" s="56"/>
      <c r="C51" s="55"/>
      <c r="D51" s="55"/>
      <c r="E51" s="55"/>
      <c r="F51" s="8" t="s">
        <v>73</v>
      </c>
      <c r="G51" s="57"/>
      <c r="H51" s="58"/>
      <c r="I51" s="33">
        <f>IF((G51&lt;&gt;" "),(VLOOKUP(G51,F45:H50,3))," ")</f>
        <v>0</v>
      </c>
    </row>
    <row r="52" spans="1:9" ht="12.75">
      <c r="A52" s="1"/>
      <c r="B52" s="56"/>
      <c r="C52" s="55"/>
      <c r="D52" s="55"/>
      <c r="E52" s="55"/>
      <c r="F52" s="58"/>
      <c r="G52" s="58"/>
      <c r="H52" s="58"/>
      <c r="I52" s="18"/>
    </row>
    <row r="53" spans="1:9" ht="12.75">
      <c r="A53" s="1"/>
      <c r="B53" s="56"/>
      <c r="C53" s="55"/>
      <c r="D53" s="55"/>
      <c r="E53" s="55"/>
      <c r="F53" s="58"/>
      <c r="G53" s="58"/>
      <c r="H53" s="58"/>
      <c r="I53" s="18"/>
    </row>
    <row r="54" spans="1:9" ht="27" customHeight="1">
      <c r="A54" s="1"/>
      <c r="B54" s="119" t="s">
        <v>74</v>
      </c>
      <c r="C54" s="119"/>
      <c r="D54" s="119"/>
      <c r="E54" s="119"/>
      <c r="F54" s="58"/>
      <c r="G54" s="58"/>
      <c r="H54" s="58"/>
      <c r="I54" s="18"/>
    </row>
    <row r="55" spans="1:9" ht="12.75">
      <c r="A55" s="1"/>
      <c r="B55" s="30"/>
      <c r="C55" s="28" t="s">
        <v>59</v>
      </c>
      <c r="D55" s="59" t="s">
        <v>60</v>
      </c>
      <c r="E55" s="42" t="s">
        <v>61</v>
      </c>
      <c r="F55" s="8"/>
      <c r="G55" s="8"/>
      <c r="H55" s="8"/>
      <c r="I55" s="1"/>
    </row>
    <row r="56" spans="1:9" ht="12.75">
      <c r="A56" s="1"/>
      <c r="B56" s="23"/>
      <c r="C56" s="46">
        <v>20</v>
      </c>
      <c r="D56" s="11">
        <v>21</v>
      </c>
      <c r="E56" s="12">
        <v>22</v>
      </c>
      <c r="F56" s="1"/>
      <c r="G56" s="1"/>
      <c r="H56" s="8"/>
      <c r="I56" s="8"/>
    </row>
    <row r="57" spans="1:9" ht="12.75">
      <c r="A57" s="1"/>
      <c r="B57" s="59">
        <v>1</v>
      </c>
      <c r="C57" s="59" t="s">
        <v>75</v>
      </c>
      <c r="D57" s="59" t="s">
        <v>76</v>
      </c>
      <c r="E57" s="60"/>
      <c r="F57" s="1"/>
      <c r="G57" s="96" t="s">
        <v>77</v>
      </c>
      <c r="H57" s="96"/>
      <c r="I57" s="62" t="e">
        <f>I23+I33+I51</f>
        <v>#DIV/0!</v>
      </c>
    </row>
    <row r="58" spans="1:9" ht="12.75">
      <c r="A58" s="1"/>
      <c r="B58" s="63"/>
      <c r="C58" s="9"/>
      <c r="D58" s="64" t="s">
        <v>78</v>
      </c>
      <c r="E58" s="65"/>
      <c r="F58" s="8"/>
      <c r="G58" s="8"/>
      <c r="H58" s="8"/>
      <c r="I58" s="8"/>
    </row>
    <row r="59" spans="1:9" ht="12.75">
      <c r="A59" s="1"/>
      <c r="B59" s="66">
        <v>2</v>
      </c>
      <c r="C59" s="10" t="s">
        <v>79</v>
      </c>
      <c r="D59" s="67" t="s">
        <v>80</v>
      </c>
      <c r="E59" s="68"/>
      <c r="F59" s="8"/>
      <c r="G59" s="8"/>
      <c r="H59" s="8"/>
      <c r="I59" s="8"/>
    </row>
    <row r="60" spans="1:9" ht="12.75">
      <c r="A60" s="1"/>
      <c r="B60" s="63"/>
      <c r="C60" s="9"/>
      <c r="D60" s="64" t="s">
        <v>81</v>
      </c>
      <c r="E60" s="65"/>
      <c r="F60" s="8"/>
      <c r="G60" s="1"/>
      <c r="H60" s="1"/>
      <c r="I60" s="8"/>
    </row>
    <row r="61" spans="1:9" ht="12.75">
      <c r="A61" s="1"/>
      <c r="B61" s="66">
        <v>3</v>
      </c>
      <c r="C61" s="10" t="s">
        <v>82</v>
      </c>
      <c r="D61" s="67" t="s">
        <v>80</v>
      </c>
      <c r="E61" s="68"/>
      <c r="F61" s="8"/>
      <c r="G61" s="1"/>
      <c r="H61" s="1"/>
      <c r="I61" s="8"/>
    </row>
    <row r="62" spans="1:9" ht="12.75">
      <c r="A62" s="1"/>
      <c r="B62" s="63"/>
      <c r="C62" s="9"/>
      <c r="D62" s="64" t="s">
        <v>83</v>
      </c>
      <c r="E62" s="69">
        <f>E60*0.6</f>
        <v>0</v>
      </c>
      <c r="F62" s="8"/>
      <c r="G62" s="1"/>
      <c r="H62" s="1"/>
      <c r="I62" s="8"/>
    </row>
    <row r="63" spans="1:9" ht="12.75">
      <c r="A63" s="1"/>
      <c r="B63" s="66">
        <v>4</v>
      </c>
      <c r="C63" s="10" t="s">
        <v>84</v>
      </c>
      <c r="D63" s="67" t="s">
        <v>85</v>
      </c>
      <c r="E63" s="68"/>
      <c r="F63" s="8"/>
      <c r="G63" s="1"/>
      <c r="H63" s="1"/>
      <c r="I63" s="8"/>
    </row>
    <row r="64" spans="1:9" ht="12.75">
      <c r="A64" s="1"/>
      <c r="B64" s="63"/>
      <c r="C64" s="9"/>
      <c r="D64" s="64" t="s">
        <v>78</v>
      </c>
      <c r="E64" s="53">
        <f>E58+E62</f>
        <v>0</v>
      </c>
      <c r="F64" s="8"/>
      <c r="G64" s="1"/>
      <c r="H64" s="1"/>
      <c r="I64" s="8"/>
    </row>
    <row r="65" spans="1:9" ht="12.75">
      <c r="A65" s="1"/>
      <c r="B65" s="8"/>
      <c r="C65" s="8"/>
      <c r="D65" s="8"/>
      <c r="E65" s="8"/>
      <c r="F65" s="8"/>
      <c r="G65" s="70" t="s">
        <v>86</v>
      </c>
      <c r="H65" s="71" t="s">
        <v>53</v>
      </c>
      <c r="I65" s="8"/>
    </row>
    <row r="66" spans="1:9" ht="12.75">
      <c r="A66" s="1"/>
      <c r="B66" s="8"/>
      <c r="C66" s="1"/>
      <c r="D66" s="1"/>
      <c r="E66" s="1"/>
      <c r="F66" s="1"/>
      <c r="G66" s="7" t="s">
        <v>87</v>
      </c>
      <c r="H66" s="61" t="s">
        <v>88</v>
      </c>
      <c r="I66" s="8"/>
    </row>
    <row r="67" spans="1:9" ht="12.75">
      <c r="A67" s="1"/>
      <c r="B67" s="72" t="s">
        <v>89</v>
      </c>
      <c r="C67" s="73"/>
      <c r="D67" s="73"/>
      <c r="E67" s="74">
        <f>E47</f>
        <v>0</v>
      </c>
      <c r="F67" s="1"/>
      <c r="G67" s="11">
        <v>15</v>
      </c>
      <c r="H67" s="12">
        <v>16</v>
      </c>
      <c r="I67" s="8"/>
    </row>
    <row r="68" spans="1:10" ht="12.75">
      <c r="A68" s="1"/>
      <c r="B68" s="72" t="s">
        <v>90</v>
      </c>
      <c r="C68" s="73"/>
      <c r="D68" s="73"/>
      <c r="E68" s="74">
        <f>E64</f>
        <v>0</v>
      </c>
      <c r="F68" s="1"/>
      <c r="G68" s="10"/>
      <c r="H68" s="67" t="s">
        <v>91</v>
      </c>
      <c r="I68" s="75"/>
      <c r="J68" s="76"/>
    </row>
    <row r="69" spans="1:10" ht="12.75">
      <c r="A69" s="1"/>
      <c r="B69" s="77" t="s">
        <v>92</v>
      </c>
      <c r="C69" s="78"/>
      <c r="D69" s="78"/>
      <c r="E69" s="79">
        <f>E67+E68</f>
        <v>0</v>
      </c>
      <c r="F69" s="80"/>
      <c r="G69" s="81" t="s">
        <v>93</v>
      </c>
      <c r="H69" s="82" t="e">
        <f>VLOOKUP(I57,B63:C83,2)</f>
        <v>#DIV/0!</v>
      </c>
      <c r="I69" s="80"/>
      <c r="J69" s="83"/>
    </row>
    <row r="70" spans="2:10" ht="12.75">
      <c r="B70" s="97"/>
      <c r="C70" s="97"/>
      <c r="D70" s="84"/>
      <c r="E70" s="84"/>
      <c r="F70" s="84"/>
      <c r="G70" s="84"/>
      <c r="H70" s="84"/>
      <c r="I70" s="84"/>
      <c r="J70" s="83"/>
    </row>
    <row r="71" spans="2:10" ht="12.75">
      <c r="B71" s="84"/>
      <c r="C71" s="84"/>
      <c r="D71" s="84"/>
      <c r="E71" s="84"/>
      <c r="F71" s="84"/>
      <c r="G71" s="84"/>
      <c r="H71" s="84"/>
      <c r="I71" s="84"/>
      <c r="J71" s="83"/>
    </row>
    <row r="72" spans="2:10" ht="12.75">
      <c r="B72" s="83"/>
      <c r="C72" s="83" t="s">
        <v>94</v>
      </c>
      <c r="D72" s="83"/>
      <c r="E72" s="83"/>
      <c r="F72" s="83"/>
      <c r="G72" s="83"/>
      <c r="H72" s="83"/>
      <c r="I72" s="83"/>
      <c r="J72" s="83"/>
    </row>
    <row r="73" spans="2:10" ht="12.75">
      <c r="B73" s="85">
        <v>0</v>
      </c>
      <c r="C73" s="86">
        <v>0</v>
      </c>
      <c r="D73" s="87"/>
      <c r="E73" s="85">
        <v>0</v>
      </c>
      <c r="F73" s="88" t="s">
        <v>95</v>
      </c>
      <c r="G73" s="83"/>
      <c r="H73" s="83"/>
      <c r="I73" s="83"/>
      <c r="J73" s="83"/>
    </row>
    <row r="74" spans="2:10" ht="12.75">
      <c r="B74" s="85">
        <v>5.001</v>
      </c>
      <c r="C74" s="86">
        <v>5</v>
      </c>
      <c r="D74" s="87"/>
      <c r="E74" s="85">
        <v>5.001</v>
      </c>
      <c r="F74" s="88" t="s">
        <v>96</v>
      </c>
      <c r="G74" s="83"/>
      <c r="H74" s="89"/>
      <c r="I74" s="83"/>
      <c r="J74" s="83"/>
    </row>
    <row r="75" spans="2:10" ht="12.75">
      <c r="B75" s="85">
        <v>10.001</v>
      </c>
      <c r="C75" s="86">
        <v>10</v>
      </c>
      <c r="D75" s="87"/>
      <c r="E75" s="85">
        <v>10.001</v>
      </c>
      <c r="F75" s="88" t="s">
        <v>97</v>
      </c>
      <c r="G75" s="83"/>
      <c r="H75" s="83"/>
      <c r="I75" s="83"/>
      <c r="J75" s="83"/>
    </row>
    <row r="76" spans="2:10" ht="12.75">
      <c r="B76" s="85">
        <v>15.001</v>
      </c>
      <c r="C76" s="86">
        <v>15</v>
      </c>
      <c r="D76" s="87"/>
      <c r="E76" s="85">
        <v>15.001</v>
      </c>
      <c r="F76" s="88" t="s">
        <v>98</v>
      </c>
      <c r="G76" s="83"/>
      <c r="H76" s="83"/>
      <c r="I76" s="83"/>
      <c r="J76" s="83"/>
    </row>
    <row r="77" spans="2:10" ht="12.75">
      <c r="B77" s="85">
        <v>20.001</v>
      </c>
      <c r="C77" s="86">
        <v>20</v>
      </c>
      <c r="D77" s="87"/>
      <c r="E77" s="85">
        <v>20.001</v>
      </c>
      <c r="F77" s="88" t="s">
        <v>99</v>
      </c>
      <c r="G77" s="83"/>
      <c r="H77" s="83"/>
      <c r="I77" s="83"/>
      <c r="J77" s="83"/>
    </row>
    <row r="78" spans="2:10" ht="12.75">
      <c r="B78" s="85">
        <v>25.001</v>
      </c>
      <c r="C78" s="86">
        <v>25</v>
      </c>
      <c r="D78" s="87"/>
      <c r="E78" s="85">
        <v>25.001</v>
      </c>
      <c r="F78" s="88" t="s">
        <v>93</v>
      </c>
      <c r="G78" s="83"/>
      <c r="H78" s="83"/>
      <c r="I78" s="83"/>
      <c r="J78" s="83"/>
    </row>
    <row r="79" spans="2:10" ht="12.75">
      <c r="B79" s="85">
        <v>30.001</v>
      </c>
      <c r="C79" s="86">
        <v>30</v>
      </c>
      <c r="D79" s="87"/>
      <c r="E79" s="85">
        <v>30.001</v>
      </c>
      <c r="F79" s="88" t="s">
        <v>100</v>
      </c>
      <c r="G79" s="83"/>
      <c r="H79" s="83"/>
      <c r="I79" s="83"/>
      <c r="J79" s="83"/>
    </row>
    <row r="80" spans="2:10" ht="12.75">
      <c r="B80" s="85">
        <v>35.001</v>
      </c>
      <c r="C80" s="86">
        <v>35</v>
      </c>
      <c r="D80" s="87"/>
      <c r="E80" s="85">
        <v>35.001</v>
      </c>
      <c r="F80" s="88" t="s">
        <v>101</v>
      </c>
      <c r="G80" s="83"/>
      <c r="H80" s="83"/>
      <c r="I80" s="83"/>
      <c r="J80" s="83"/>
    </row>
    <row r="81" spans="2:10" ht="12.75">
      <c r="B81" s="85">
        <v>40.001</v>
      </c>
      <c r="C81" s="86">
        <v>40</v>
      </c>
      <c r="D81" s="87"/>
      <c r="E81" s="85">
        <v>40.001</v>
      </c>
      <c r="F81" s="88" t="s">
        <v>102</v>
      </c>
      <c r="G81" s="83"/>
      <c r="H81" s="83"/>
      <c r="I81" s="83"/>
      <c r="J81" s="83"/>
    </row>
    <row r="82" spans="2:10" ht="12.75">
      <c r="B82" s="85">
        <v>45.001</v>
      </c>
      <c r="C82" s="86">
        <v>45</v>
      </c>
      <c r="D82" s="87"/>
      <c r="E82" s="85">
        <v>45.001</v>
      </c>
      <c r="F82" s="88" t="s">
        <v>103</v>
      </c>
      <c r="G82" s="83"/>
      <c r="H82" s="83"/>
      <c r="I82" s="83"/>
      <c r="J82" s="83"/>
    </row>
    <row r="83" spans="2:10" ht="12.75">
      <c r="B83" s="85">
        <v>50.001</v>
      </c>
      <c r="C83" s="86">
        <v>50</v>
      </c>
      <c r="D83" s="87"/>
      <c r="E83" s="85">
        <v>50.001</v>
      </c>
      <c r="F83" s="88" t="s">
        <v>104</v>
      </c>
      <c r="G83" s="83"/>
      <c r="H83" s="83"/>
      <c r="I83" s="83"/>
      <c r="J83" s="83"/>
    </row>
    <row r="84" spans="2:10" ht="12.75">
      <c r="B84" s="83"/>
      <c r="C84" s="83"/>
      <c r="D84" s="83"/>
      <c r="E84" s="83"/>
      <c r="F84" s="83"/>
      <c r="G84" s="83"/>
      <c r="H84" s="83"/>
      <c r="I84" s="83"/>
      <c r="J84" s="83"/>
    </row>
    <row r="91" ht="12.75">
      <c r="G91" s="90" t="s">
        <v>105</v>
      </c>
    </row>
    <row r="103" spans="2:9" ht="12.75">
      <c r="B103" s="91" t="s">
        <v>106</v>
      </c>
      <c r="C103" s="92"/>
      <c r="D103" s="93"/>
      <c r="E103" s="93"/>
      <c r="F103" s="94"/>
      <c r="G103" s="93"/>
      <c r="H103" s="91"/>
      <c r="I103" s="95" t="s">
        <v>107</v>
      </c>
    </row>
  </sheetData>
  <sheetProtection selectLockedCells="1"/>
  <mergeCells count="34">
    <mergeCell ref="F40:H41"/>
    <mergeCell ref="B54:E54"/>
    <mergeCell ref="G57:H57"/>
    <mergeCell ref="B70:C70"/>
    <mergeCell ref="B28:D28"/>
    <mergeCell ref="B29:B33"/>
    <mergeCell ref="B34:B35"/>
    <mergeCell ref="B40:E41"/>
    <mergeCell ref="B25:E25"/>
    <mergeCell ref="F25:I25"/>
    <mergeCell ref="B26:D27"/>
    <mergeCell ref="E26:E27"/>
    <mergeCell ref="F26:F27"/>
    <mergeCell ref="G26:G27"/>
    <mergeCell ref="H26:H27"/>
    <mergeCell ref="B19:C19"/>
    <mergeCell ref="B20:C20"/>
    <mergeCell ref="B21:C21"/>
    <mergeCell ref="B22:C22"/>
    <mergeCell ref="B15:C15"/>
    <mergeCell ref="B16:C16"/>
    <mergeCell ref="B17:C17"/>
    <mergeCell ref="B18:C18"/>
    <mergeCell ref="B9:E9"/>
    <mergeCell ref="B11:I11"/>
    <mergeCell ref="B12:I12"/>
    <mergeCell ref="B14:I14"/>
    <mergeCell ref="E6:F6"/>
    <mergeCell ref="G6:I6"/>
    <mergeCell ref="E7:F7"/>
    <mergeCell ref="G7:I7"/>
    <mergeCell ref="C1:E1"/>
    <mergeCell ref="C3:F3"/>
    <mergeCell ref="E5:F5"/>
  </mergeCells>
  <printOptions/>
  <pageMargins left="0.39375" right="0.39375" top="0.6590277777777778" bottom="0.6590277777777778" header="0.5118055555555555" footer="0.5118055555555555"/>
  <pageSetup firstPageNumber="1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</cp:lastModifiedBy>
  <cp:lastPrinted>2013-05-06T06:30:55Z</cp:lastPrinted>
  <dcterms:created xsi:type="dcterms:W3CDTF">2013-12-05T12:32:53Z</dcterms:created>
  <dcterms:modified xsi:type="dcterms:W3CDTF">2013-12-05T12:34:18Z</dcterms:modified>
  <cp:category/>
  <cp:version/>
  <cp:contentType/>
  <cp:contentStatus/>
</cp:coreProperties>
</file>